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<sst xmlns="http://schemas.openxmlformats.org/spreadsheetml/2006/main" count="112" uniqueCount="72">
  <si>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</si>
  <si>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</si>
  <si>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</si>
  <si>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</si>
  <si>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</si>
  <si>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</si>
  <si>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</si>
  <si>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</si>
  <si>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</si>
  <si>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</si>
  <si>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</si>
  <si>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</si>
  <si>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</si>
  <si>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</si>
  <si>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</si>
  <si>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</si>
  <si>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</si>
  <si>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</si>
  <si>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</si>
  <si>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</si>
  <si>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</si>
  <si>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</si>
  <si>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</si>
  <si>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</si>
  <si>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</si>
  <si>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</si>
  <si>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</si>
  <si>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</si>
  <si>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</si>
  <si>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</si>
  <si>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</si>
  <si>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</si>
  <si>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</si>
  <si>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</si>
  <si>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</si>
  <si>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</si>
  <si>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</si>
  <si>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</si>
  <si>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</si>
  <si>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</si>
  <si>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</si>
  <si>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Miroslav</t>
  </si>
  <si>
    <t>Pavel</t>
  </si>
  <si>
    <t>Dominik</t>
  </si>
  <si>
    <t>Jiří</t>
  </si>
  <si>
    <t>Jan</t>
  </si>
  <si>
    <t>Lucie</t>
  </si>
  <si>
    <t>Ivana</t>
  </si>
  <si>
    <t>Radek</t>
  </si>
  <si>
    <t>Jana</t>
  </si>
  <si>
    <t>Tomáš</t>
  </si>
  <si>
    <t>Josef</t>
  </si>
  <si>
    <t>Král</t>
  </si>
  <si>
    <t>Pivoňka</t>
  </si>
  <si>
    <t>Vacikar</t>
  </si>
  <si>
    <t>Lukáš</t>
  </si>
  <si>
    <t>Trochová</t>
  </si>
  <si>
    <t>Lukášová</t>
  </si>
  <si>
    <t>Lipchavský</t>
  </si>
  <si>
    <t>Bradáčová</t>
  </si>
  <si>
    <t>Palka</t>
  </si>
  <si>
    <t>Kalista</t>
  </si>
  <si>
    <t>Troch</t>
  </si>
  <si>
    <t>Nedoma</t>
  </si>
  <si>
    <t>TJ Baník Stříbro   C</t>
  </si>
  <si>
    <t>TJ Havlovice   C</t>
  </si>
  <si>
    <t>Troch Pavel</t>
  </si>
  <si>
    <t>Lucie Trochová</t>
  </si>
  <si>
    <t>P-0115</t>
  </si>
  <si>
    <t>Bradáčová Jana</t>
  </si>
  <si>
    <t>17.10.2015 Trochová Lucie</t>
  </si>
  <si>
    <t>Příště máme hrát líp. Domácí hráli špatně a hosté ještě hůř. :-)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</si>
</sst>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55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40</v>
      </c>
      <c r="M1" s="100"/>
      <c r="N1" s="100"/>
      <c r="O1" s="101" t="s">
        <v>37</v>
      </c>
      <c r="P1" s="101"/>
      <c r="Q1" s="102">
        <v>42294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87</v>
      </c>
      <c r="E8" s="12">
        <v>61</v>
      </c>
      <c r="F8" s="12">
        <v>1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77" t="s">
        <v>53</v>
      </c>
      <c r="L8" s="78"/>
      <c r="M8" s="10">
        <v>1</v>
      </c>
      <c r="N8" s="11">
        <v>86</v>
      </c>
      <c r="O8" s="12">
        <v>27</v>
      </c>
      <c r="P8" s="12">
        <v>2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84</v>
      </c>
      <c r="E9" s="18">
        <v>52</v>
      </c>
      <c r="F9" s="18">
        <v>0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87</v>
      </c>
      <c r="O9" s="18">
        <v>35</v>
      </c>
      <c r="P9" s="18">
        <v>2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71" t="s">
        <v>43</v>
      </c>
      <c r="B10" s="72"/>
      <c r="C10" s="16">
        <v>3</v>
      </c>
      <c r="D10" s="17">
        <v>92</v>
      </c>
      <c r="E10" s="18">
        <v>54</v>
      </c>
      <c r="F10" s="18">
        <v>1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71" t="s">
        <v>44</v>
      </c>
      <c r="L10" s="72"/>
      <c r="M10" s="16">
        <v>3</v>
      </c>
      <c r="N10" s="17">
        <v>83</v>
      </c>
      <c r="O10" s="18">
        <v>35</v>
      </c>
      <c r="P10" s="18">
        <v>3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94</v>
      </c>
      <c r="E11" s="23">
        <v>36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87</v>
      </c>
      <c r="O11" s="23">
        <v>31</v>
      </c>
      <c r="P11" s="23">
        <v>2</v>
      </c>
      <c r="Q11" s="24">
        <f>IF(AND(ISBLANK(N11),ISBLANK(O11)),"",N11+O11)</f>
        <v>118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23381</v>
      </c>
      <c r="B12" s="82"/>
      <c r="C12" s="26" t="s">
        <v>12</v>
      </c>
      <c r="D12" s="27">
        <f>IF(ISNUMBER($G12),SUM(D8:D11),"")</f>
        <v>357</v>
      </c>
      <c r="E12" s="28">
        <f>IF(ISNUMBER($G12),SUM(E8:E11),"")</f>
        <v>203</v>
      </c>
      <c r="F12" s="28">
        <f>IF(ISNUMBER($G12),SUM(F8:F11),"")</f>
        <v>3</v>
      </c>
      <c r="G12" s="29">
        <f>IF(SUM($G8:$G11)+SUM($Q8:$Q11)&gt;0,SUM(G8:G11),"")</f>
        <v>560</v>
      </c>
      <c r="H12" s="27">
        <f>IF(ISNUMBER($G12),SUM(H8:H11),"")</f>
        <v>4</v>
      </c>
      <c r="I12" s="76"/>
      <c r="K12" s="81">
        <v>2786</v>
      </c>
      <c r="L12" s="82"/>
      <c r="M12" s="26" t="s">
        <v>12</v>
      </c>
      <c r="N12" s="27">
        <f>IF(ISNUMBER($G12),SUM(N8:N11),"")</f>
        <v>343</v>
      </c>
      <c r="O12" s="28">
        <f>IF(ISNUMBER($G12),SUM(O8:O11),"")</f>
        <v>128</v>
      </c>
      <c r="P12" s="28">
        <f>IF(ISNUMBER($G12),SUM(P8:P11),"")</f>
        <v>9</v>
      </c>
      <c r="Q12" s="29">
        <f>IF(SUM($G8:$G11)+SUM($Q8:$Q11)&gt;0,SUM(Q8:Q11),"")</f>
        <v>471</v>
      </c>
      <c r="R12" s="27">
        <f>IF(ISNUMBER($G12),SUM(R8:R11),"")</f>
        <v>0</v>
      </c>
      <c r="S12" s="76"/>
    </row>
    <row r="13" spans="1:19" ht="12.75" customHeight="1">
      <c r="A13" s="77" t="s">
        <v>54</v>
      </c>
      <c r="B13" s="78"/>
      <c r="C13" s="10">
        <v>1</v>
      </c>
      <c r="D13" s="11">
        <v>92</v>
      </c>
      <c r="E13" s="12">
        <v>60</v>
      </c>
      <c r="F13" s="12">
        <v>1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77" t="s">
        <v>55</v>
      </c>
      <c r="L13" s="78"/>
      <c r="M13" s="10">
        <v>1</v>
      </c>
      <c r="N13" s="11">
        <v>93</v>
      </c>
      <c r="O13" s="12">
        <v>36</v>
      </c>
      <c r="P13" s="12">
        <v>2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95</v>
      </c>
      <c r="E14" s="18">
        <v>44</v>
      </c>
      <c r="F14" s="18">
        <v>3</v>
      </c>
      <c r="G14" s="19">
        <f>IF(AND(ISBLANK(D14),ISBLANK(E14)),"",D14+E14)</f>
        <v>139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78</v>
      </c>
      <c r="O14" s="18">
        <v>44</v>
      </c>
      <c r="P14" s="18">
        <v>2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1" t="s">
        <v>45</v>
      </c>
      <c r="B15" s="72"/>
      <c r="C15" s="16">
        <v>3</v>
      </c>
      <c r="D15" s="17">
        <v>82</v>
      </c>
      <c r="E15" s="18">
        <v>44</v>
      </c>
      <c r="F15" s="18">
        <v>0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1" t="s">
        <v>41</v>
      </c>
      <c r="L15" s="72"/>
      <c r="M15" s="16">
        <v>3</v>
      </c>
      <c r="N15" s="17">
        <v>89</v>
      </c>
      <c r="O15" s="18">
        <v>63</v>
      </c>
      <c r="P15" s="18">
        <v>1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96</v>
      </c>
      <c r="E16" s="23">
        <v>36</v>
      </c>
      <c r="F16" s="23">
        <v>3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92</v>
      </c>
      <c r="O16" s="23">
        <v>36</v>
      </c>
      <c r="P16" s="23">
        <v>1</v>
      </c>
      <c r="Q16" s="24">
        <f>IF(AND(ISBLANK(N16),ISBLANK(O16)),"",N16+O16)</f>
        <v>128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20188</v>
      </c>
      <c r="B17" s="82"/>
      <c r="C17" s="26" t="s">
        <v>12</v>
      </c>
      <c r="D17" s="27">
        <f>IF(ISNUMBER($G17),SUM(D13:D16),"")</f>
        <v>365</v>
      </c>
      <c r="E17" s="28">
        <f>IF(ISNUMBER($G17),SUM(E13:E16),"")</f>
        <v>184</v>
      </c>
      <c r="F17" s="28">
        <f>IF(ISNUMBER($G17),SUM(F13:F16),"")</f>
        <v>7</v>
      </c>
      <c r="G17" s="29">
        <f>IF(SUM($G13:$G16)+SUM($Q13:$Q16)&gt;0,SUM(G13:G16),"")</f>
        <v>549</v>
      </c>
      <c r="H17" s="27">
        <f>IF(ISNUMBER($G17),SUM(H13:H16),"")</f>
        <v>3</v>
      </c>
      <c r="I17" s="76"/>
      <c r="K17" s="81">
        <v>3819</v>
      </c>
      <c r="L17" s="82"/>
      <c r="M17" s="26" t="s">
        <v>12</v>
      </c>
      <c r="N17" s="27">
        <f>IF(ISNUMBER($G17),SUM(N13:N16),"")</f>
        <v>352</v>
      </c>
      <c r="O17" s="28">
        <f>IF(ISNUMBER($G17),SUM(O13:O16),"")</f>
        <v>179</v>
      </c>
      <c r="P17" s="28">
        <f>IF(ISNUMBER($G17),SUM(P13:P16),"")</f>
        <v>6</v>
      </c>
      <c r="Q17" s="29">
        <f>IF(SUM($G13:$G16)+SUM($Q13:$Q16)&gt;0,SUM(Q13:Q16),"")</f>
        <v>531</v>
      </c>
      <c r="R17" s="27">
        <f>IF(ISNUMBER($G17),SUM(R13:R16),"")</f>
        <v>1</v>
      </c>
      <c r="S17" s="76"/>
    </row>
    <row r="18" spans="1:19" ht="12.75" customHeight="1">
      <c r="A18" s="77" t="s">
        <v>56</v>
      </c>
      <c r="B18" s="78"/>
      <c r="C18" s="10">
        <v>1</v>
      </c>
      <c r="D18" s="11">
        <v>83</v>
      </c>
      <c r="E18" s="12">
        <v>34</v>
      </c>
      <c r="F18" s="12">
        <v>2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7" t="s">
        <v>57</v>
      </c>
      <c r="L18" s="78"/>
      <c r="M18" s="10">
        <v>1</v>
      </c>
      <c r="N18" s="11">
        <v>75</v>
      </c>
      <c r="O18" s="12">
        <v>45</v>
      </c>
      <c r="P18" s="12">
        <v>0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86</v>
      </c>
      <c r="E19" s="18">
        <v>31</v>
      </c>
      <c r="F19" s="18">
        <v>5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91</v>
      </c>
      <c r="O19" s="18">
        <v>50</v>
      </c>
      <c r="P19" s="18">
        <v>0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1" t="s">
        <v>46</v>
      </c>
      <c r="B20" s="72"/>
      <c r="C20" s="16">
        <v>3</v>
      </c>
      <c r="D20" s="17">
        <v>82</v>
      </c>
      <c r="E20" s="18">
        <v>35</v>
      </c>
      <c r="F20" s="18">
        <v>0</v>
      </c>
      <c r="G20" s="19">
        <f>IF(AND(ISBLANK(D20),ISBLANK(E20)),"",D20+E20)</f>
        <v>117</v>
      </c>
      <c r="H20" s="20">
        <f>IF(OR(ISNUMBER($G20),ISNUMBER($Q20)),(SIGN(N($G20)-N($Q20))+1)/2,"")</f>
        <v>1</v>
      </c>
      <c r="I20" s="15"/>
      <c r="K20" s="71" t="s">
        <v>47</v>
      </c>
      <c r="L20" s="72"/>
      <c r="M20" s="16">
        <v>3</v>
      </c>
      <c r="N20" s="17">
        <v>73</v>
      </c>
      <c r="O20" s="18">
        <v>26</v>
      </c>
      <c r="P20" s="18">
        <v>5</v>
      </c>
      <c r="Q20" s="19">
        <f>IF(AND(ISBLANK(N20),ISBLANK(O20)),"",N20+O20)</f>
        <v>99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100</v>
      </c>
      <c r="E21" s="23">
        <v>45</v>
      </c>
      <c r="F21" s="23">
        <v>2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81</v>
      </c>
      <c r="O21" s="23">
        <v>34</v>
      </c>
      <c r="P21" s="23">
        <v>3</v>
      </c>
      <c r="Q21" s="24">
        <f>IF(AND(ISBLANK(N21),ISBLANK(O21)),"",N21+O21)</f>
        <v>115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17470</v>
      </c>
      <c r="B22" s="82"/>
      <c r="C22" s="26" t="s">
        <v>12</v>
      </c>
      <c r="D22" s="27">
        <f>IF(ISNUMBER($G22),SUM(D18:D21),"")</f>
        <v>351</v>
      </c>
      <c r="E22" s="28">
        <f>IF(ISNUMBER($G22),SUM(E18:E21),"")</f>
        <v>145</v>
      </c>
      <c r="F22" s="28">
        <f>IF(ISNUMBER($G22),SUM(F18:F21),"")</f>
        <v>9</v>
      </c>
      <c r="G22" s="29">
        <f>IF(SUM($G18:$G21)+SUM($Q18:$Q21)&gt;0,SUM(G18:G21),"")</f>
        <v>496</v>
      </c>
      <c r="H22" s="27">
        <f>IF(ISNUMBER($G22),SUM(H18:H21),"")</f>
        <v>2</v>
      </c>
      <c r="I22" s="76"/>
      <c r="K22" s="81">
        <v>16540</v>
      </c>
      <c r="L22" s="82"/>
      <c r="M22" s="26" t="s">
        <v>12</v>
      </c>
      <c r="N22" s="27">
        <f>IF(ISNUMBER($G22),SUM(N18:N21),"")</f>
        <v>320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475</v>
      </c>
      <c r="R22" s="27">
        <f>IF(ISNUMBER($G22),SUM(R18:R21),"")</f>
        <v>2</v>
      </c>
      <c r="S22" s="76"/>
    </row>
    <row r="23" spans="1:19" ht="12.75" customHeight="1">
      <c r="A23" s="77" t="s">
        <v>58</v>
      </c>
      <c r="B23" s="78"/>
      <c r="C23" s="10">
        <v>1</v>
      </c>
      <c r="D23" s="11">
        <v>75</v>
      </c>
      <c r="E23" s="12">
        <v>26</v>
      </c>
      <c r="F23" s="12">
        <v>6</v>
      </c>
      <c r="G23" s="13">
        <f>IF(AND(ISBLANK(D23),ISBLANK(E23)),"",D23+E23)</f>
        <v>101</v>
      </c>
      <c r="H23" s="14">
        <f>IF(OR(ISNUMBER($G23),ISNUMBER($Q23)),(SIGN(N($G23)-N($Q23))+1)/2,"")</f>
        <v>0</v>
      </c>
      <c r="I23" s="15"/>
      <c r="K23" s="77" t="s">
        <v>59</v>
      </c>
      <c r="L23" s="78"/>
      <c r="M23" s="10">
        <v>1</v>
      </c>
      <c r="N23" s="11">
        <v>86</v>
      </c>
      <c r="O23" s="12">
        <v>44</v>
      </c>
      <c r="P23" s="12">
        <v>3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83</v>
      </c>
      <c r="E24" s="18">
        <v>35</v>
      </c>
      <c r="F24" s="18">
        <v>3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83</v>
      </c>
      <c r="O24" s="18">
        <v>45</v>
      </c>
      <c r="P24" s="18">
        <v>0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1" t="s">
        <v>48</v>
      </c>
      <c r="B25" s="72"/>
      <c r="C25" s="16">
        <v>3</v>
      </c>
      <c r="D25" s="17">
        <v>93</v>
      </c>
      <c r="E25" s="18">
        <v>41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1" t="s">
        <v>49</v>
      </c>
      <c r="L25" s="72"/>
      <c r="M25" s="16">
        <v>3</v>
      </c>
      <c r="N25" s="17">
        <v>86</v>
      </c>
      <c r="O25" s="18">
        <v>44</v>
      </c>
      <c r="P25" s="18">
        <v>5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88</v>
      </c>
      <c r="E26" s="23">
        <v>52</v>
      </c>
      <c r="F26" s="23">
        <v>3</v>
      </c>
      <c r="G26" s="24">
        <f>IF(AND(ISBLANK(D26),ISBLANK(E26)),"",D26+E26)</f>
        <v>140</v>
      </c>
      <c r="H26" s="25">
        <f>IF(OR(ISNUMBER($G26),ISNUMBER($Q26)),(SIGN(N($G26)-N($Q26))+1)/2,"")</f>
        <v>1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87</v>
      </c>
      <c r="O26" s="23">
        <v>44</v>
      </c>
      <c r="P26" s="23">
        <v>2</v>
      </c>
      <c r="Q26" s="24">
        <f>IF(AND(ISBLANK(N26),ISBLANK(O26)),"",N26+O26)</f>
        <v>131</v>
      </c>
      <c r="R26" s="25">
        <f>IF(ISNUMBER($H26),1-$H26,"")</f>
        <v>0</v>
      </c>
      <c r="S26" s="75">
        <f>IF(ISNUMBER($I26),1-$I26,"")</f>
        <v>1</v>
      </c>
    </row>
    <row r="27" spans="1:19" ht="15.75" customHeight="1" thickBot="1">
      <c r="A27" s="81">
        <v>20883</v>
      </c>
      <c r="B27" s="82"/>
      <c r="C27" s="26" t="s">
        <v>12</v>
      </c>
      <c r="D27" s="27">
        <f>IF(ISNUMBER($G27),SUM(D23:D26),"")</f>
        <v>339</v>
      </c>
      <c r="E27" s="28">
        <f>IF(ISNUMBER($G27),SUM(E23:E26),"")</f>
        <v>154</v>
      </c>
      <c r="F27" s="28">
        <f>IF(ISNUMBER($G27),SUM(F23:F26),"")</f>
        <v>14</v>
      </c>
      <c r="G27" s="29">
        <f>IF(SUM($G23:$G26)+SUM($Q23:$Q26)&gt;0,SUM(G23:G26),"")</f>
        <v>493</v>
      </c>
      <c r="H27" s="27">
        <f>IF(ISNUMBER($G27),SUM(H23:H26),"")</f>
        <v>2</v>
      </c>
      <c r="I27" s="76"/>
      <c r="K27" s="81">
        <v>15996</v>
      </c>
      <c r="L27" s="82"/>
      <c r="M27" s="26" t="s">
        <v>12</v>
      </c>
      <c r="N27" s="27">
        <f>IF(ISNUMBER($G27),SUM(N23:N26),"")</f>
        <v>342</v>
      </c>
      <c r="O27" s="28">
        <f>IF(ISNUMBER($G27),SUM(O23:O26),"")</f>
        <v>177</v>
      </c>
      <c r="P27" s="28">
        <f>IF(ISNUMBER($G27),SUM(P23:P26),"")</f>
        <v>10</v>
      </c>
      <c r="Q27" s="29">
        <f>IF(SUM($G23:$G26)+SUM($Q23:$Q26)&gt;0,SUM(Q23:Q26),"")</f>
        <v>519</v>
      </c>
      <c r="R27" s="27">
        <f>IF(ISNUMBER($G27),SUM(R23:R26),"")</f>
        <v>2</v>
      </c>
      <c r="S27" s="76"/>
    </row>
    <row r="28" spans="1:19" ht="12.75" customHeight="1">
      <c r="A28" s="77" t="s">
        <v>60</v>
      </c>
      <c r="B28" s="78"/>
      <c r="C28" s="10">
        <v>1</v>
      </c>
      <c r="D28" s="11">
        <v>83</v>
      </c>
      <c r="E28" s="12">
        <v>45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77" t="s">
        <v>61</v>
      </c>
      <c r="L28" s="78"/>
      <c r="M28" s="10">
        <v>1</v>
      </c>
      <c r="N28" s="11">
        <v>95</v>
      </c>
      <c r="O28" s="12">
        <v>43</v>
      </c>
      <c r="P28" s="12">
        <v>1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85</v>
      </c>
      <c r="E29" s="18">
        <v>42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101</v>
      </c>
      <c r="O29" s="18">
        <v>34</v>
      </c>
      <c r="P29" s="18">
        <v>5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71" t="s">
        <v>50</v>
      </c>
      <c r="B30" s="72"/>
      <c r="C30" s="16">
        <v>3</v>
      </c>
      <c r="D30" s="17">
        <v>82</v>
      </c>
      <c r="E30" s="18">
        <v>35</v>
      </c>
      <c r="F30" s="18">
        <v>2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71" t="s">
        <v>44</v>
      </c>
      <c r="L30" s="72"/>
      <c r="M30" s="16">
        <v>3</v>
      </c>
      <c r="N30" s="17">
        <v>89</v>
      </c>
      <c r="O30" s="18">
        <v>44</v>
      </c>
      <c r="P30" s="18">
        <v>3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84</v>
      </c>
      <c r="E31" s="23">
        <v>36</v>
      </c>
      <c r="F31" s="23">
        <v>3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94</v>
      </c>
      <c r="O31" s="23">
        <v>33</v>
      </c>
      <c r="P31" s="23">
        <v>5</v>
      </c>
      <c r="Q31" s="24">
        <f>IF(AND(ISBLANK(N31),ISBLANK(O31)),"",N31+O31)</f>
        <v>127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20190</v>
      </c>
      <c r="B32" s="82"/>
      <c r="C32" s="26" t="s">
        <v>12</v>
      </c>
      <c r="D32" s="27">
        <f>IF(ISNUMBER($G32),SUM(D28:D31),"")</f>
        <v>334</v>
      </c>
      <c r="E32" s="28">
        <f>IF(ISNUMBER($G32),SUM(E28:E31),"")</f>
        <v>158</v>
      </c>
      <c r="F32" s="28">
        <f>IF(ISNUMBER($G32),SUM(F28:F31),"")</f>
        <v>6</v>
      </c>
      <c r="G32" s="29">
        <f>IF(SUM($G28:$G31)+SUM($Q28:$Q31)&gt;0,SUM(G28:G31),"")</f>
        <v>492</v>
      </c>
      <c r="H32" s="27">
        <f>IF(ISNUMBER($G32),SUM(H28:H31),"")</f>
        <v>0</v>
      </c>
      <c r="I32" s="76"/>
      <c r="K32" s="81">
        <v>3820</v>
      </c>
      <c r="L32" s="82"/>
      <c r="M32" s="26" t="s">
        <v>12</v>
      </c>
      <c r="N32" s="27">
        <f>IF(ISNUMBER($G32),SUM(N28:N31),"")</f>
        <v>379</v>
      </c>
      <c r="O32" s="28">
        <f>IF(ISNUMBER($G32),SUM(O28:O31),"")</f>
        <v>154</v>
      </c>
      <c r="P32" s="28">
        <f>IF(ISNUMBER($G32),SUM(P28:P31),"")</f>
        <v>14</v>
      </c>
      <c r="Q32" s="29">
        <f>IF(SUM($G28:$G31)+SUM($Q28:$Q31)&gt;0,SUM(Q28:Q31),"")</f>
        <v>533</v>
      </c>
      <c r="R32" s="27">
        <f>IF(ISNUMBER($G32),SUM(R28:R31),"")</f>
        <v>4</v>
      </c>
      <c r="S32" s="76"/>
    </row>
    <row r="33" spans="1:19" ht="12.75" customHeight="1">
      <c r="A33" s="77" t="s">
        <v>62</v>
      </c>
      <c r="B33" s="78"/>
      <c r="C33" s="10">
        <v>1</v>
      </c>
      <c r="D33" s="11">
        <v>97</v>
      </c>
      <c r="E33" s="12">
        <v>62</v>
      </c>
      <c r="F33" s="12">
        <v>0</v>
      </c>
      <c r="G33" s="13">
        <f>IF(AND(ISBLANK(D33),ISBLANK(E33)),"",D33+E33)</f>
        <v>159</v>
      </c>
      <c r="H33" s="14">
        <f>IF(OR(ISNUMBER($G33),ISNUMBER($Q33)),(SIGN(N($G33)-N($Q33))+1)/2,"")</f>
        <v>1</v>
      </c>
      <c r="I33" s="15"/>
      <c r="K33" s="77" t="s">
        <v>63</v>
      </c>
      <c r="L33" s="78"/>
      <c r="M33" s="10">
        <v>1</v>
      </c>
      <c r="N33" s="11">
        <v>100</v>
      </c>
      <c r="O33" s="12">
        <v>44</v>
      </c>
      <c r="P33" s="12">
        <v>3</v>
      </c>
      <c r="Q33" s="13">
        <f>IF(AND(ISBLANK(N33),ISBLANK(O33)),"",N33+O33)</f>
        <v>144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85</v>
      </c>
      <c r="E34" s="18">
        <v>60</v>
      </c>
      <c r="F34" s="18">
        <v>0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91</v>
      </c>
      <c r="O34" s="18">
        <v>36</v>
      </c>
      <c r="P34" s="18">
        <v>2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1" t="s">
        <v>42</v>
      </c>
      <c r="B35" s="72"/>
      <c r="C35" s="16">
        <v>3</v>
      </c>
      <c r="D35" s="17">
        <v>85</v>
      </c>
      <c r="E35" s="18">
        <v>52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0</v>
      </c>
      <c r="I35" s="15"/>
      <c r="K35" s="71" t="s">
        <v>51</v>
      </c>
      <c r="L35" s="72"/>
      <c r="M35" s="16">
        <v>3</v>
      </c>
      <c r="N35" s="17">
        <v>98</v>
      </c>
      <c r="O35" s="18">
        <v>54</v>
      </c>
      <c r="P35" s="18">
        <v>3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89</v>
      </c>
      <c r="E36" s="23">
        <v>52</v>
      </c>
      <c r="F36" s="23">
        <v>1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83</v>
      </c>
      <c r="O36" s="23">
        <v>54</v>
      </c>
      <c r="P36" s="23">
        <v>2</v>
      </c>
      <c r="Q36" s="24">
        <f>IF(AND(ISBLANK(N36),ISBLANK(O36)),"",N36+O36)</f>
        <v>137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16009</v>
      </c>
      <c r="B37" s="82"/>
      <c r="C37" s="26" t="s">
        <v>12</v>
      </c>
      <c r="D37" s="27">
        <f>IF(ISNUMBER($G37),SUM(D33:D36),"")</f>
        <v>356</v>
      </c>
      <c r="E37" s="28">
        <f>IF(ISNUMBER($G37),SUM(E33:E36),"")</f>
        <v>226</v>
      </c>
      <c r="F37" s="28">
        <f>IF(ISNUMBER($G37),SUM(F33:F36),"")</f>
        <v>1</v>
      </c>
      <c r="G37" s="29">
        <f>IF(SUM($G33:$G36)+SUM($Q33:$Q36)&gt;0,SUM(G33:G36),"")</f>
        <v>582</v>
      </c>
      <c r="H37" s="27">
        <f>IF(ISNUMBER($G37),SUM(H33:H36),"")</f>
        <v>3</v>
      </c>
      <c r="I37" s="76"/>
      <c r="K37" s="81">
        <v>11220</v>
      </c>
      <c r="L37" s="82"/>
      <c r="M37" s="26" t="s">
        <v>12</v>
      </c>
      <c r="N37" s="27">
        <f>IF(ISNUMBER($G37),SUM(N33:N36),"")</f>
        <v>372</v>
      </c>
      <c r="O37" s="28">
        <f>IF(ISNUMBER($G37),SUM(O33:O36),"")</f>
        <v>188</v>
      </c>
      <c r="P37" s="28">
        <f>IF(ISNUMBER($G37),SUM(P33:P36),"")</f>
        <v>10</v>
      </c>
      <c r="Q37" s="29">
        <f>IF(SUM($G33:$G36)+SUM($Q33:$Q36)&gt;0,SUM(Q33:Q36),"")</f>
        <v>560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2102</v>
      </c>
      <c r="E39" s="34">
        <f>IF(ISNUMBER($G39),SUM(E12,E17,E22,E27,E32,E37),"")</f>
        <v>1070</v>
      </c>
      <c r="F39" s="34">
        <f>IF(ISNUMBER($G39),SUM(F12,F17,F22,F27,F32,F37),"")</f>
        <v>40</v>
      </c>
      <c r="G39" s="35">
        <f>IF(SUM($G$8:$G$37)+SUM($Q$8:$Q$37)&gt;0,SUM(G12,G17,G22,G27,G32,G37),"")</f>
        <v>3172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2108</v>
      </c>
      <c r="O39" s="34">
        <f>IF(ISNUMBER($G39),SUM(O12,O17,O22,O27,O32,O37),"")</f>
        <v>981</v>
      </c>
      <c r="P39" s="34">
        <f>IF(ISNUMBER($G39),SUM(P12,P17,P22,P27,P32,P37),"")</f>
        <v>57</v>
      </c>
      <c r="Q39" s="35">
        <f>IF(SUM($G$8:$G$37)+SUM($Q$8:$Q$37)&gt;0,SUM(Q12,Q17,Q22,Q27,Q32,Q37),"")</f>
        <v>3089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66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69</v>
      </c>
      <c r="N41" s="124"/>
      <c r="O41" s="124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Havlovice   C</v>
      </c>
    </row>
    <row r="46" spans="2:11" ht="19.5" customHeight="1">
      <c r="B46" s="2" t="s">
        <v>31</v>
      </c>
      <c r="C46" s="113">
        <v>0.375</v>
      </c>
      <c r="D46" s="114"/>
      <c r="I46" s="2" t="s">
        <v>33</v>
      </c>
      <c r="J46" s="114">
        <v>21</v>
      </c>
      <c r="K46" s="114"/>
    </row>
    <row r="47" spans="2:19" ht="19.5" customHeight="1">
      <c r="B47" s="2" t="s">
        <v>32</v>
      </c>
      <c r="C47" s="115">
        <v>0.5104166666666666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42978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2015-10-17T10:15:57Z</cp:lastPrinted>
  <dcterms:created xsi:type="dcterms:W3CDTF">2005-07-26T20:23:27Z</dcterms:created>
  <dcterms:modified xsi:type="dcterms:W3CDTF">2015-10-17T10:19:26Z</dcterms:modified>
  <cp:category/>
  <cp:version/>
  <cp:contentType/>
  <cp:contentStatus/>
</cp:coreProperties>
</file>