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<sst xmlns="http://schemas.openxmlformats.org/spreadsheetml/2006/main" count="180" uniqueCount="75">
  <si>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</si>
  <si>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</si>
  <si>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</si>
  <si>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</si>
  <si>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</si>
  <si>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</si>
  <si>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</si>
  <si>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</si>
  <si>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</si>
  <si>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</si>
  <si>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</si>
  <si>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</si>
  <si>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</si>
  <si>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</si>
  <si>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</si>
  <si>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</si>
  <si>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</si>
  <si>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</si>
  <si>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</si>
  <si>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</si>
  <si>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</si>
  <si>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</si>
  <si>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</si>
  <si>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</si>
  <si>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</si>
  <si>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</si>
  <si>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</si>
  <si>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</si>
  <si>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</si>
  <si>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</si>
  <si>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</si>
  <si>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</si>
  <si>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</si>
  <si>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</si>
  <si>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</si>
  <si>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</si>
  <si>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</si>
  <si>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</si>
  <si>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</si>
  <si>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</si>
  <si>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</si>
  <si>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</si>
  <si>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</si>
  <si>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</si>
  <si>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</si>
  <si>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Sokol Plzeň V  "B"</t>
  </si>
  <si>
    <t>v.r.</t>
  </si>
  <si>
    <t>Beránek Václav</t>
  </si>
  <si>
    <t>P 0126</t>
  </si>
  <si>
    <t>Hejkal Luděk</t>
  </si>
  <si>
    <t>10.10.2009  v.r.</t>
  </si>
  <si>
    <t>Vaník</t>
  </si>
  <si>
    <t>Jan</t>
  </si>
  <si>
    <t>Kotlín</t>
  </si>
  <si>
    <t>Josef</t>
  </si>
  <si>
    <t>Jaroš</t>
  </si>
  <si>
    <t>Lukáš</t>
  </si>
  <si>
    <t>Václav</t>
  </si>
  <si>
    <t>Ivana</t>
  </si>
  <si>
    <t>Milan</t>
  </si>
  <si>
    <t>Říhánek</t>
  </si>
  <si>
    <t>Zíková</t>
  </si>
  <si>
    <t>Hejkalová</t>
  </si>
  <si>
    <t>Vladimíra</t>
  </si>
  <si>
    <t>Luděk</t>
  </si>
  <si>
    <t>Hejkal</t>
  </si>
  <si>
    <t>Vícha</t>
  </si>
  <si>
    <t>Petr</t>
  </si>
  <si>
    <t>Karkoš</t>
  </si>
  <si>
    <t>Martin</t>
  </si>
  <si>
    <t>Konvář</t>
  </si>
  <si>
    <t>Karel</t>
  </si>
  <si>
    <t>Ženíšek</t>
  </si>
  <si>
    <t>Martínek Jaroslav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</si>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</sst>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45" sqref="P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40096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45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51</v>
      </c>
      <c r="B8" s="105"/>
      <c r="C8" s="16">
        <v>1</v>
      </c>
      <c r="D8" s="1">
        <v>155</v>
      </c>
      <c r="E8" s="2">
        <v>54</v>
      </c>
      <c r="F8" s="2">
        <v>8</v>
      </c>
      <c r="G8" s="17">
        <f>IF(AND(ISBLANK(D8),ISBLANK(E8),ISBLANK(N8),ISBLANK(O8)),"",D8+E8)</f>
        <v>209</v>
      </c>
      <c r="H8" s="40" t="s">
        <v>23</v>
      </c>
      <c r="I8" s="18"/>
      <c r="K8" s="104" t="s">
        <v>62</v>
      </c>
      <c r="L8" s="105"/>
      <c r="M8" s="16">
        <v>1</v>
      </c>
      <c r="N8" s="1">
        <v>145</v>
      </c>
      <c r="O8" s="2">
        <v>69</v>
      </c>
      <c r="P8" s="2">
        <v>1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70</v>
      </c>
      <c r="F9" s="4">
        <v>1</v>
      </c>
      <c r="G9" s="20">
        <f>IF(AND(ISBLANK(D9),ISBLANK(E9),ISBLANK(N9),ISBLANK(O9)),"",D9+E9)</f>
        <v>215</v>
      </c>
      <c r="H9" s="41" t="s">
        <v>23</v>
      </c>
      <c r="I9" s="18"/>
      <c r="K9" s="106"/>
      <c r="L9" s="107"/>
      <c r="M9" s="19">
        <v>2</v>
      </c>
      <c r="N9" s="3">
        <v>140</v>
      </c>
      <c r="O9" s="4">
        <v>71</v>
      </c>
      <c r="P9" s="4">
        <v>3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8" t="s">
        <v>52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1995</v>
      </c>
      <c r="B12" s="113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424</v>
      </c>
      <c r="H12" s="42" t="s">
        <v>23</v>
      </c>
      <c r="I12" s="103"/>
      <c r="K12" s="112">
        <v>10014</v>
      </c>
      <c r="L12" s="113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425</v>
      </c>
      <c r="R12" s="42" t="s">
        <v>23</v>
      </c>
      <c r="S12" s="103"/>
    </row>
    <row r="13" spans="1:19" ht="12.75" customHeight="1">
      <c r="A13" s="104" t="s">
        <v>53</v>
      </c>
      <c r="B13" s="105"/>
      <c r="C13" s="16">
        <v>1</v>
      </c>
      <c r="D13" s="1">
        <v>138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104" t="s">
        <v>65</v>
      </c>
      <c r="L13" s="105"/>
      <c r="M13" s="16">
        <v>1</v>
      </c>
      <c r="N13" s="1">
        <v>116</v>
      </c>
      <c r="O13" s="2">
        <v>59</v>
      </c>
      <c r="P13" s="2">
        <v>2</v>
      </c>
      <c r="Q13" s="17">
        <f aca="true" t="shared" si="1" ref="Q13:Q36">IF(AND(ISBLANK(D13),ISBLANK(E13),ISBLANK(N13),ISBLANK(O13)),"",N13+O13)</f>
        <v>175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150</v>
      </c>
      <c r="E14" s="4">
        <v>62</v>
      </c>
      <c r="F14" s="4">
        <v>2</v>
      </c>
      <c r="G14" s="20">
        <f t="shared" si="0"/>
        <v>212</v>
      </c>
      <c r="H14" s="41" t="s">
        <v>23</v>
      </c>
      <c r="I14" s="18"/>
      <c r="K14" s="106"/>
      <c r="L14" s="107"/>
      <c r="M14" s="19">
        <v>2</v>
      </c>
      <c r="N14" s="3">
        <v>137</v>
      </c>
      <c r="O14" s="4">
        <v>68</v>
      </c>
      <c r="P14" s="4">
        <v>3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8" t="s">
        <v>54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1975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403</v>
      </c>
      <c r="H17" s="42" t="s">
        <v>23</v>
      </c>
      <c r="I17" s="103"/>
      <c r="K17" s="112">
        <v>5852</v>
      </c>
      <c r="L17" s="113"/>
      <c r="M17" s="25" t="s">
        <v>13</v>
      </c>
      <c r="N17" s="26">
        <f>IF(OR(ISNUMBER(Q13),ISNUMBER(Q14),ISNUMBER(Q15),ISNUMBER(Q16)),SUM(N13:N16),"")</f>
        <v>253</v>
      </c>
      <c r="O17" s="27">
        <f>IF(OR(ISNUMBER(Q13),ISNUMBER(Q14),ISNUMBER(Q15),ISNUMBER(Q16)),SUM(O13:O16),"")</f>
        <v>127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380</v>
      </c>
      <c r="R17" s="42" t="s">
        <v>23</v>
      </c>
      <c r="S17" s="103"/>
    </row>
    <row r="18" spans="1:19" ht="12.75" customHeight="1">
      <c r="A18" s="104" t="s">
        <v>55</v>
      </c>
      <c r="B18" s="105"/>
      <c r="C18" s="16">
        <v>1</v>
      </c>
      <c r="D18" s="1">
        <v>138</v>
      </c>
      <c r="E18" s="2">
        <v>71</v>
      </c>
      <c r="F18" s="2">
        <v>2</v>
      </c>
      <c r="G18" s="17">
        <f>IF(AND(ISBLANK(D18),ISBLANK(E18),ISBLANK(N18),ISBLANK(O18)),"",D18+E18)</f>
        <v>209</v>
      </c>
      <c r="H18" s="40" t="s">
        <v>23</v>
      </c>
      <c r="I18" s="18"/>
      <c r="K18" s="104" t="s">
        <v>66</v>
      </c>
      <c r="L18" s="105"/>
      <c r="M18" s="16">
        <v>1</v>
      </c>
      <c r="N18" s="1">
        <v>142</v>
      </c>
      <c r="O18" s="2">
        <v>80</v>
      </c>
      <c r="P18" s="2">
        <v>3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143</v>
      </c>
      <c r="E19" s="4">
        <v>60</v>
      </c>
      <c r="F19" s="4">
        <v>4</v>
      </c>
      <c r="G19" s="20">
        <f t="shared" si="0"/>
        <v>203</v>
      </c>
      <c r="H19" s="41" t="s">
        <v>23</v>
      </c>
      <c r="I19" s="18"/>
      <c r="K19" s="106"/>
      <c r="L19" s="107"/>
      <c r="M19" s="19">
        <v>2</v>
      </c>
      <c r="N19" s="3">
        <v>124</v>
      </c>
      <c r="O19" s="4">
        <v>70</v>
      </c>
      <c r="P19" s="4">
        <v>2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8" t="s">
        <v>56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13675</v>
      </c>
      <c r="B22" s="113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412</v>
      </c>
      <c r="H22" s="42" t="s">
        <v>23</v>
      </c>
      <c r="I22" s="103"/>
      <c r="K22" s="112">
        <v>4138</v>
      </c>
      <c r="L22" s="113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416</v>
      </c>
      <c r="R22" s="42" t="s">
        <v>23</v>
      </c>
      <c r="S22" s="103"/>
    </row>
    <row r="23" spans="1:19" ht="12.75" customHeight="1">
      <c r="A23" s="104" t="s">
        <v>60</v>
      </c>
      <c r="B23" s="105"/>
      <c r="C23" s="16">
        <v>1</v>
      </c>
      <c r="D23" s="1">
        <v>135</v>
      </c>
      <c r="E23" s="2">
        <v>62</v>
      </c>
      <c r="F23" s="2">
        <v>3</v>
      </c>
      <c r="G23" s="17">
        <f>IF(AND(ISBLANK(D23),ISBLANK(E23),ISBLANK(N23),ISBLANK(O23)),"",D23+E23)</f>
        <v>197</v>
      </c>
      <c r="H23" s="40" t="s">
        <v>23</v>
      </c>
      <c r="I23" s="18"/>
      <c r="K23" s="104" t="s">
        <v>68</v>
      </c>
      <c r="L23" s="105"/>
      <c r="M23" s="16">
        <v>1</v>
      </c>
      <c r="N23" s="1">
        <v>155</v>
      </c>
      <c r="O23" s="2">
        <v>62</v>
      </c>
      <c r="P23" s="2">
        <v>5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142</v>
      </c>
      <c r="E24" s="4">
        <v>90</v>
      </c>
      <c r="F24" s="4">
        <v>0</v>
      </c>
      <c r="G24" s="20">
        <f t="shared" si="0"/>
        <v>232</v>
      </c>
      <c r="H24" s="41" t="s">
        <v>23</v>
      </c>
      <c r="I24" s="18"/>
      <c r="K24" s="106"/>
      <c r="L24" s="107"/>
      <c r="M24" s="19">
        <v>2</v>
      </c>
      <c r="N24" s="3">
        <v>149</v>
      </c>
      <c r="O24" s="4">
        <v>62</v>
      </c>
      <c r="P24" s="4">
        <v>5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08" t="s">
        <v>57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1988</v>
      </c>
      <c r="B27" s="113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152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429</v>
      </c>
      <c r="H27" s="42" t="s">
        <v>23</v>
      </c>
      <c r="I27" s="103"/>
      <c r="K27" s="112">
        <v>17901</v>
      </c>
      <c r="L27" s="113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428</v>
      </c>
      <c r="R27" s="42" t="s">
        <v>23</v>
      </c>
      <c r="S27" s="103"/>
    </row>
    <row r="28" spans="1:19" ht="12.75" customHeight="1">
      <c r="A28" s="104" t="s">
        <v>61</v>
      </c>
      <c r="B28" s="105"/>
      <c r="C28" s="16">
        <v>1</v>
      </c>
      <c r="D28" s="1">
        <v>148</v>
      </c>
      <c r="E28" s="2">
        <v>53</v>
      </c>
      <c r="F28" s="2">
        <v>3</v>
      </c>
      <c r="G28" s="17">
        <f>IF(AND(ISBLANK(D28),ISBLANK(E28),ISBLANK(N28),ISBLANK(O28)),"",D28+E28)</f>
        <v>201</v>
      </c>
      <c r="H28" s="40" t="s">
        <v>23</v>
      </c>
      <c r="I28" s="18"/>
      <c r="K28" s="104" t="s">
        <v>70</v>
      </c>
      <c r="L28" s="105"/>
      <c r="M28" s="16">
        <v>1</v>
      </c>
      <c r="N28" s="1">
        <v>133</v>
      </c>
      <c r="O28" s="2">
        <v>72</v>
      </c>
      <c r="P28" s="2">
        <v>1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134</v>
      </c>
      <c r="E29" s="4">
        <v>71</v>
      </c>
      <c r="F29" s="4">
        <v>1</v>
      </c>
      <c r="G29" s="20">
        <f t="shared" si="0"/>
        <v>205</v>
      </c>
      <c r="H29" s="41" t="s">
        <v>23</v>
      </c>
      <c r="I29" s="18"/>
      <c r="K29" s="106"/>
      <c r="L29" s="107"/>
      <c r="M29" s="19">
        <v>2</v>
      </c>
      <c r="N29" s="3">
        <v>155</v>
      </c>
      <c r="O29" s="4">
        <v>98</v>
      </c>
      <c r="P29" s="4">
        <v>0</v>
      </c>
      <c r="Q29" s="20">
        <f t="shared" si="1"/>
        <v>253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71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2419</v>
      </c>
      <c r="B32" s="113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406</v>
      </c>
      <c r="H32" s="42" t="s">
        <v>23</v>
      </c>
      <c r="I32" s="103"/>
      <c r="K32" s="112">
        <v>4129</v>
      </c>
      <c r="L32" s="113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170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458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138</v>
      </c>
      <c r="E33" s="2">
        <v>48</v>
      </c>
      <c r="F33" s="2">
        <v>6</v>
      </c>
      <c r="G33" s="17">
        <f>IF(AND(ISBLANK(D33),ISBLANK(E33),ISBLANK(N33),ISBLANK(O33)),"",D33+E33)</f>
        <v>186</v>
      </c>
      <c r="H33" s="40" t="s">
        <v>23</v>
      </c>
      <c r="I33" s="18"/>
      <c r="K33" s="104" t="s">
        <v>72</v>
      </c>
      <c r="L33" s="105"/>
      <c r="M33" s="16">
        <v>1</v>
      </c>
      <c r="N33" s="1">
        <v>127</v>
      </c>
      <c r="O33" s="2">
        <v>90</v>
      </c>
      <c r="P33" s="2">
        <v>2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139</v>
      </c>
      <c r="E34" s="4">
        <v>70</v>
      </c>
      <c r="F34" s="4">
        <v>2</v>
      </c>
      <c r="G34" s="20">
        <f t="shared" si="0"/>
        <v>209</v>
      </c>
      <c r="H34" s="41" t="s">
        <v>23</v>
      </c>
      <c r="I34" s="18"/>
      <c r="K34" s="106"/>
      <c r="L34" s="107"/>
      <c r="M34" s="19">
        <v>2</v>
      </c>
      <c r="N34" s="3">
        <v>140</v>
      </c>
      <c r="O34" s="4">
        <v>80</v>
      </c>
      <c r="P34" s="4">
        <v>2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57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1973</v>
      </c>
      <c r="B37" s="113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118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395</v>
      </c>
      <c r="H37" s="43" t="s">
        <v>23</v>
      </c>
      <c r="I37" s="103"/>
      <c r="K37" s="112">
        <v>9778</v>
      </c>
      <c r="L37" s="113"/>
      <c r="M37" s="25" t="s">
        <v>13</v>
      </c>
      <c r="N37" s="26">
        <f>IF(OR(ISNUMBER(Q33),ISNUMBER(Q34),ISNUMBER(Q35),ISNUMBER(Q36)),SUM(N33:N36),"")</f>
        <v>267</v>
      </c>
      <c r="O37" s="27">
        <f>IF(OR(ISNUMBER(Q33),ISNUMBER(Q34),ISNUMBER(Q35),ISNUMBER(Q36)),SUM(O33:O36),"")</f>
        <v>170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1705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1663</v>
      </c>
      <c r="O39" s="33">
        <f>IF(OR(ISNUMBER(Q12),ISNUMBER(Q17),ISNUMBER(Q22),ISNUMBER(Q27),ISNUMBER(Q32),ISNUMBER(Q37)),SUM(O12,O17,O22,O27,O32,O37),"")</f>
        <v>881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73</v>
      </c>
      <c r="D41" s="114"/>
      <c r="E41" s="114"/>
      <c r="G41" s="97" t="s">
        <v>16</v>
      </c>
      <c r="H41" s="97"/>
      <c r="I41" s="39">
        <f>IF(ISNUMBER(I39),SUM(I11,I16,I21,I26,I31,I36,I39),"")</f>
        <v>4</v>
      </c>
      <c r="K41" s="36"/>
      <c r="L41" s="46" t="s">
        <v>24</v>
      </c>
      <c r="M41" s="114" t="s">
        <v>49</v>
      </c>
      <c r="N41" s="114"/>
      <c r="O41" s="114"/>
      <c r="Q41" s="97" t="s">
        <v>16</v>
      </c>
      <c r="R41" s="97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6" t="s">
        <v>46</v>
      </c>
      <c r="D42" s="96"/>
      <c r="E42" s="96"/>
      <c r="G42" s="44"/>
      <c r="H42" s="44"/>
      <c r="I42" s="44"/>
      <c r="K42" s="36"/>
      <c r="L42" s="46" t="s">
        <v>25</v>
      </c>
      <c r="M42" s="96" t="s">
        <v>46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48</v>
      </c>
      <c r="M43" s="94"/>
      <c r="O43" s="46" t="s">
        <v>25</v>
      </c>
      <c r="P43" s="93" t="s">
        <v>46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0.7743055555555555</v>
      </c>
      <c r="D47" s="100"/>
      <c r="I47" s="9" t="s">
        <v>32</v>
      </c>
      <c r="J47" s="95">
        <v>9</v>
      </c>
      <c r="K47" s="95"/>
      <c r="P47" s="9" t="s">
        <v>33</v>
      </c>
      <c r="Q47" s="98">
        <v>40390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2009-10-10T16:45:44Z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